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5925"/>
  </bookViews>
  <sheets>
    <sheet name="Sheet1" sheetId="1" r:id="rId1"/>
  </sheets>
  <definedNames>
    <definedName name="MARKAHGRED">Sheet1!$R$4:$S$16</definedName>
  </definedNames>
  <calcPr calcId="152511"/>
</workbook>
</file>

<file path=xl/calcChain.xml><?xml version="1.0" encoding="utf-8"?>
<calcChain xmlns="http://schemas.openxmlformats.org/spreadsheetml/2006/main">
  <c r="N37" i="1" l="1"/>
  <c r="M37" i="1"/>
  <c r="L37" i="1"/>
  <c r="K37" i="1"/>
  <c r="J37" i="1"/>
  <c r="I37" i="1"/>
  <c r="H37" i="1"/>
  <c r="G37" i="1"/>
  <c r="F37" i="1"/>
  <c r="E37" i="1"/>
  <c r="N36" i="1"/>
  <c r="M36" i="1"/>
  <c r="L36" i="1"/>
  <c r="K36" i="1"/>
  <c r="J36" i="1"/>
  <c r="I36" i="1"/>
  <c r="H36" i="1"/>
  <c r="G36" i="1"/>
  <c r="F36" i="1"/>
  <c r="E36" i="1"/>
  <c r="N35" i="1"/>
  <c r="M35" i="1"/>
  <c r="L35" i="1"/>
  <c r="K35" i="1"/>
  <c r="J35" i="1"/>
  <c r="I35" i="1"/>
  <c r="H35" i="1"/>
  <c r="G35" i="1"/>
  <c r="F35" i="1"/>
  <c r="E35" i="1"/>
  <c r="N34" i="1"/>
  <c r="M34" i="1"/>
  <c r="L34" i="1"/>
  <c r="K34" i="1"/>
  <c r="J34" i="1"/>
  <c r="I34" i="1"/>
  <c r="H34" i="1"/>
  <c r="G34" i="1"/>
  <c r="E34" i="1"/>
  <c r="F34" i="1"/>
  <c r="N33" i="1"/>
  <c r="M33" i="1"/>
  <c r="L33" i="1"/>
  <c r="K33" i="1"/>
  <c r="J33" i="1"/>
  <c r="I33" i="1"/>
  <c r="H33" i="1"/>
  <c r="G33" i="1"/>
  <c r="F33" i="1"/>
  <c r="E33" i="1"/>
  <c r="N32" i="1"/>
  <c r="M32" i="1"/>
  <c r="L32" i="1"/>
  <c r="K32" i="1"/>
  <c r="J32" i="1"/>
  <c r="I32" i="1"/>
  <c r="H32" i="1"/>
  <c r="G32" i="1"/>
  <c r="F32" i="1"/>
  <c r="E32" i="1"/>
  <c r="N5" i="1"/>
  <c r="M5" i="1"/>
  <c r="O5" i="1"/>
  <c r="O4" i="1"/>
  <c r="M6" i="1"/>
  <c r="N6" i="1" s="1"/>
  <c r="O6" i="1" s="1"/>
  <c r="M7" i="1"/>
  <c r="N7" i="1" s="1"/>
  <c r="O7" i="1" s="1"/>
  <c r="M8" i="1"/>
  <c r="N8" i="1" s="1"/>
  <c r="O8" i="1" s="1"/>
  <c r="M9" i="1"/>
  <c r="N9" i="1" s="1"/>
  <c r="O9" i="1" s="1"/>
  <c r="M10" i="1"/>
  <c r="N10" i="1" s="1"/>
  <c r="O10" i="1" s="1"/>
  <c r="M11" i="1"/>
  <c r="N11" i="1" s="1"/>
  <c r="O11" i="1" s="1"/>
  <c r="M12" i="1"/>
  <c r="N12" i="1" s="1"/>
  <c r="O12" i="1" s="1"/>
  <c r="M13" i="1"/>
  <c r="N13" i="1" s="1"/>
  <c r="O13" i="1" s="1"/>
  <c r="M14" i="1"/>
  <c r="N14" i="1" s="1"/>
  <c r="O14" i="1" s="1"/>
  <c r="M15" i="1"/>
  <c r="N15" i="1" s="1"/>
  <c r="O15" i="1" s="1"/>
  <c r="M16" i="1"/>
  <c r="N16" i="1" s="1"/>
  <c r="O16" i="1" s="1"/>
  <c r="M17" i="1"/>
  <c r="N17" i="1" s="1"/>
  <c r="O17" i="1" s="1"/>
  <c r="M18" i="1"/>
  <c r="N18" i="1" s="1"/>
  <c r="O18" i="1" s="1"/>
  <c r="M19" i="1"/>
  <c r="N19" i="1" s="1"/>
  <c r="O19" i="1" s="1"/>
  <c r="M20" i="1"/>
  <c r="N20" i="1" s="1"/>
  <c r="O20" i="1" s="1"/>
  <c r="M21" i="1"/>
  <c r="N21" i="1" s="1"/>
  <c r="O21" i="1" s="1"/>
  <c r="M22" i="1"/>
  <c r="N22" i="1" s="1"/>
  <c r="O22" i="1" s="1"/>
  <c r="M23" i="1"/>
  <c r="N23" i="1" s="1"/>
  <c r="O23" i="1" s="1"/>
  <c r="M24" i="1"/>
  <c r="N24" i="1" s="1"/>
  <c r="O24" i="1" s="1"/>
  <c r="M25" i="1"/>
  <c r="N25" i="1" s="1"/>
  <c r="O25" i="1" s="1"/>
  <c r="M26" i="1"/>
  <c r="N26" i="1" s="1"/>
  <c r="O26" i="1" s="1"/>
  <c r="M27" i="1"/>
  <c r="N27" i="1" s="1"/>
  <c r="O27" i="1" s="1"/>
  <c r="M28" i="1"/>
  <c r="N28" i="1" s="1"/>
  <c r="O28" i="1" s="1"/>
  <c r="M29" i="1"/>
  <c r="N29" i="1" s="1"/>
  <c r="O29" i="1" s="1"/>
  <c r="M30" i="1"/>
  <c r="N30" i="1" s="1"/>
  <c r="O30" i="1" s="1"/>
  <c r="M4" i="1"/>
  <c r="N4" i="1" s="1"/>
  <c r="N44" i="1" l="1"/>
  <c r="N46" i="1"/>
  <c r="N48" i="1"/>
  <c r="N50" i="1"/>
  <c r="N52" i="1"/>
  <c r="N42" i="1"/>
  <c r="N43" i="1"/>
  <c r="N45" i="1"/>
  <c r="N47" i="1"/>
  <c r="N49" i="1"/>
  <c r="N51" i="1"/>
  <c r="N53" i="1"/>
  <c r="N54" i="1" l="1"/>
</calcChain>
</file>

<file path=xl/sharedStrings.xml><?xml version="1.0" encoding="utf-8"?>
<sst xmlns="http://schemas.openxmlformats.org/spreadsheetml/2006/main" count="75" uniqueCount="61">
  <si>
    <t>NAMA</t>
  </si>
  <si>
    <t>KHAIRUL FAHMI CHE MAT</t>
  </si>
  <si>
    <t>MAHALI JASULI</t>
  </si>
  <si>
    <t>AIDIL ZAFUAN ABD RAZAK</t>
  </si>
  <si>
    <t>S. KUNANLAN</t>
  </si>
  <si>
    <t>AARON RAMZI</t>
  </si>
  <si>
    <t>SAFIQ RAHIN</t>
  </si>
  <si>
    <t>NURUL AZWAN ROYA</t>
  </si>
  <si>
    <t>MOHAMAD AZWAN BAKRI</t>
  </si>
  <si>
    <t>AZZAMAUDDIN AQIL</t>
  </si>
  <si>
    <t>R. GOPINATHAN</t>
  </si>
  <si>
    <t>SAFEE MOHD SALI</t>
  </si>
  <si>
    <t>DICKSON NWAKAME</t>
  </si>
  <si>
    <t>MOHAMMAD NAZMI FAIZ</t>
  </si>
  <si>
    <t>BRENDON GAN</t>
  </si>
  <si>
    <t>NORSHAHRUL IDLAN TALAHA</t>
  </si>
  <si>
    <t>MUHAMMAD BADRI RAZI</t>
  </si>
  <si>
    <t>MOHD FARHAN ROSLAN</t>
  </si>
  <si>
    <t>FARIZAL MARLIAS</t>
  </si>
  <si>
    <t>MUHD HAFIZ KAMAL</t>
  </si>
  <si>
    <t>AHMAD RAZMAN ROSLAN</t>
  </si>
  <si>
    <t>S. CHANTURU</t>
  </si>
  <si>
    <t>JUNIOR ESTDAL</t>
  </si>
  <si>
    <t>BADROL BAKHTIAR</t>
  </si>
  <si>
    <t>ZAQUAN ADHA ABD RAZAK</t>
  </si>
  <si>
    <t>MOHD ALI ASHFAQ</t>
  </si>
  <si>
    <t>MOHAMAD FAKRI SAARANI</t>
  </si>
  <si>
    <t>SAIFUL NIZAM MISWAN</t>
  </si>
  <si>
    <t>UMUR (TAHUN)</t>
  </si>
  <si>
    <t>PENILAIAN PEMARKAHAN LATIHAN LITAR BAGI ATLET BOLA SEPAK UKM 2015</t>
  </si>
  <si>
    <t>TEKAN TUBI</t>
  </si>
  <si>
    <t>NAIK TURUN BANGKU</t>
  </si>
  <si>
    <t>JACK KNIFE SIT UP</t>
  </si>
  <si>
    <t>SKIPPING</t>
  </si>
  <si>
    <t>SIDE LATERAL</t>
  </si>
  <si>
    <t>ALTERNATE SPLIT JUMP</t>
  </si>
  <si>
    <t>BURPEE</t>
  </si>
  <si>
    <t>JUMLAH/80</t>
  </si>
  <si>
    <t>JUMLAH/100</t>
  </si>
  <si>
    <t>GRED</t>
  </si>
  <si>
    <t>MARKAH</t>
  </si>
  <si>
    <t>F</t>
  </si>
  <si>
    <t>G</t>
  </si>
  <si>
    <t>E</t>
  </si>
  <si>
    <t>D-</t>
  </si>
  <si>
    <t>D+</t>
  </si>
  <si>
    <t>C-</t>
  </si>
  <si>
    <t>C+</t>
  </si>
  <si>
    <t>B</t>
  </si>
  <si>
    <t>B-</t>
  </si>
  <si>
    <t>B+</t>
  </si>
  <si>
    <t>A-</t>
  </si>
  <si>
    <t>A</t>
  </si>
  <si>
    <t>MOD</t>
  </si>
  <si>
    <t>MARKAH MINIMA</t>
  </si>
  <si>
    <t>MARKAH MAKSIMA</t>
  </si>
  <si>
    <t>MARKAH PURATA</t>
  </si>
  <si>
    <t>TITIK TENGAH</t>
  </si>
  <si>
    <t>SISIK PIAWAI</t>
  </si>
  <si>
    <t>JUMLAH</t>
  </si>
  <si>
    <t>SIDE PUSH-UP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</si>
</sst>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4" borderId="0" xfId="0" applyFont="1" applyFill="1"/>
    <xf numFmtId="0" fontId="0" fillId="5" borderId="0" xfId="0" applyFill="1"/>
    <xf numFmtId="0" fontId="0" fillId="2" borderId="0" xfId="0" applyFill="1"/>
    <xf numFmtId="0" fontId="0" fillId="3" borderId="0" xfId="0" applyFill="1"/>
    <xf numFmtId="0" fontId="0" fillId="6" borderId="0" xfId="0" applyFill="1"/>
    <xf numFmtId="0" fontId="0" fillId="7" borderId="0" xfId="0" applyFill="1"/>
    <xf numFmtId="0" fontId="1" fillId="8" borderId="0" xfId="0" applyFont="1" applyFill="1"/>
    <xf numFmtId="0" fontId="0" fillId="9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/>
              <a:t>PENILAIAN</a:t>
            </a:r>
            <a:r>
              <a:rPr lang="en-MY" baseline="0"/>
              <a:t> PEMARKAHAN LATIHAN LITAR BAGI ATLET BOLA SEPAK UKM 2015</a:t>
            </a:r>
            <a:endParaRPr lang="en-MY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01159230096237"/>
          <c:y val="0.17129629629629628"/>
          <c:w val="0.67570048508334357"/>
          <c:h val="0.7435032079323418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Sheet1!$E$3</c:f>
              <c:strCache>
                <c:ptCount val="1"/>
                <c:pt idx="0">
                  <c:v>TEKAN TUBI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Sheet1!$E$4:$E$30</c:f>
              <c:numCache>
                <c:formatCode>General</c:formatCode>
                <c:ptCount val="27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7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8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7</c:v>
                </c:pt>
              </c:numCache>
            </c:numRef>
          </c:val>
        </c:ser>
        <c:ser>
          <c:idx val="0"/>
          <c:order val="1"/>
          <c:tx>
            <c:strRef>
              <c:f>Sheet1!$F$3</c:f>
              <c:strCache>
                <c:ptCount val="1"/>
                <c:pt idx="0">
                  <c:v>NAIK TURUN BANGKU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Sheet1!$F$4:$F$30</c:f>
              <c:numCache>
                <c:formatCode>General</c:formatCode>
                <c:ptCount val="27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5</c:v>
                </c:pt>
                <c:pt idx="6">
                  <c:v>9</c:v>
                </c:pt>
                <c:pt idx="7">
                  <c:v>9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5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7</c:v>
                </c:pt>
                <c:pt idx="20">
                  <c:v>7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6</c:v>
                </c:pt>
                <c:pt idx="25">
                  <c:v>4</c:v>
                </c:pt>
                <c:pt idx="26">
                  <c:v>6</c:v>
                </c:pt>
              </c:numCache>
            </c:numRef>
          </c:val>
        </c:ser>
        <c:ser>
          <c:idx val="2"/>
          <c:order val="2"/>
          <c:tx>
            <c:strRef>
              <c:f>Sheet1!$G$3</c:f>
              <c:strCache>
                <c:ptCount val="1"/>
                <c:pt idx="0">
                  <c:v>JACK KNIFE SIT UP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Sheet1!$G$4:$G$30</c:f>
              <c:numCache>
                <c:formatCode>General</c:formatCode>
                <c:ptCount val="27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8</c:v>
                </c:pt>
                <c:pt idx="14">
                  <c:v>5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3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</c:numCache>
            </c:numRef>
          </c:val>
        </c:ser>
        <c:ser>
          <c:idx val="3"/>
          <c:order val="3"/>
          <c:tx>
            <c:strRef>
              <c:f>Sheet1!$H$3</c:f>
              <c:strCache>
                <c:ptCount val="1"/>
                <c:pt idx="0">
                  <c:v>SKIPPING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Sheet1!$H$4:$H$30</c:f>
              <c:numCache>
                <c:formatCode>General</c:formatCode>
                <c:ptCount val="27"/>
                <c:pt idx="0">
                  <c:v>9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9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5</c:v>
                </c:pt>
                <c:pt idx="12">
                  <c:v>3</c:v>
                </c:pt>
                <c:pt idx="13">
                  <c:v>7</c:v>
                </c:pt>
                <c:pt idx="14">
                  <c:v>8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7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6</c:v>
                </c:pt>
                <c:pt idx="25">
                  <c:v>4</c:v>
                </c:pt>
                <c:pt idx="26">
                  <c:v>7</c:v>
                </c:pt>
              </c:numCache>
            </c:numRef>
          </c:val>
        </c:ser>
        <c:ser>
          <c:idx val="4"/>
          <c:order val="4"/>
          <c:tx>
            <c:strRef>
              <c:f>Sheet1!$I$3</c:f>
              <c:strCache>
                <c:ptCount val="1"/>
                <c:pt idx="0">
                  <c:v>SIDE LATERAL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Sheet1!$I$4:$I$30</c:f>
              <c:numCache>
                <c:formatCode>General</c:formatCode>
                <c:ptCount val="27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9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8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7</c:v>
                </c:pt>
                <c:pt idx="25">
                  <c:v>6</c:v>
                </c:pt>
                <c:pt idx="26">
                  <c:v>9</c:v>
                </c:pt>
              </c:numCache>
            </c:numRef>
          </c:val>
        </c:ser>
        <c:ser>
          <c:idx val="5"/>
          <c:order val="5"/>
          <c:tx>
            <c:strRef>
              <c:f>Sheet1!$J$3</c:f>
              <c:strCache>
                <c:ptCount val="1"/>
                <c:pt idx="0">
                  <c:v>ALTERNATE SPLIT JUMP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Sheet1!$J$4:$J$30</c:f>
              <c:numCache>
                <c:formatCode>General</c:formatCode>
                <c:ptCount val="27"/>
                <c:pt idx="0">
                  <c:v>9</c:v>
                </c:pt>
                <c:pt idx="1">
                  <c:v>4</c:v>
                </c:pt>
                <c:pt idx="2">
                  <c:v>9</c:v>
                </c:pt>
                <c:pt idx="3">
                  <c:v>8</c:v>
                </c:pt>
                <c:pt idx="4">
                  <c:v>5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5</c:v>
                </c:pt>
                <c:pt idx="19">
                  <c:v>7</c:v>
                </c:pt>
                <c:pt idx="20">
                  <c:v>7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</c:numCache>
            </c:numRef>
          </c:val>
        </c:ser>
        <c:ser>
          <c:idx val="6"/>
          <c:order val="6"/>
          <c:tx>
            <c:strRef>
              <c:f>Sheet1!$K$3</c:f>
              <c:strCache>
                <c:ptCount val="1"/>
                <c:pt idx="0">
                  <c:v>SIDE PUSH-UP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Sheet1!$K$4:$K$30</c:f>
              <c:numCache>
                <c:formatCode>General</c:formatCode>
                <c:ptCount val="27"/>
                <c:pt idx="0">
                  <c:v>10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4</c:v>
                </c:pt>
                <c:pt idx="16">
                  <c:v>7</c:v>
                </c:pt>
                <c:pt idx="17">
                  <c:v>6</c:v>
                </c:pt>
                <c:pt idx="18">
                  <c:v>9</c:v>
                </c:pt>
                <c:pt idx="19">
                  <c:v>8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6</c:v>
                </c:pt>
                <c:pt idx="25">
                  <c:v>4</c:v>
                </c:pt>
                <c:pt idx="26">
                  <c:v>6</c:v>
                </c:pt>
              </c:numCache>
            </c:numRef>
          </c:val>
        </c:ser>
        <c:ser>
          <c:idx val="7"/>
          <c:order val="7"/>
          <c:tx>
            <c:strRef>
              <c:f>Sheet1!$L$3</c:f>
              <c:strCache>
                <c:ptCount val="1"/>
                <c:pt idx="0">
                  <c:v>BURPEE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Sheet1!$L$4:$L$30</c:f>
              <c:numCache>
                <c:formatCode>General</c:formatCode>
                <c:ptCount val="27"/>
                <c:pt idx="0">
                  <c:v>8</c:v>
                </c:pt>
                <c:pt idx="1">
                  <c:v>3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8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3</c:v>
                </c:pt>
                <c:pt idx="15">
                  <c:v>6</c:v>
                </c:pt>
                <c:pt idx="16">
                  <c:v>7</c:v>
                </c:pt>
                <c:pt idx="17">
                  <c:v>5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712008"/>
        <c:axId val="423713184"/>
      </c:barChart>
      <c:catAx>
        <c:axId val="423712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13184"/>
        <c:crosses val="autoZero"/>
        <c:auto val="1"/>
        <c:lblAlgn val="ctr"/>
        <c:lblOffset val="100"/>
        <c:noMultiLvlLbl val="0"/>
      </c:catAx>
      <c:valAx>
        <c:axId val="423713184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PERATUS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1200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069233623283989"/>
          <c:y val="0.28766163016016344"/>
          <c:w val="0.14329081639664151"/>
          <c:h val="0.507760883465176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59</xdr:row>
      <xdr:rowOff>138111</xdr:rowOff>
    </xdr:from>
    <xdr:to>
      <xdr:col>15</xdr:col>
      <xdr:colOff>561974</xdr:colOff>
      <xdr:row>77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workbookViewId="0">
      <selection activeCell="B5" sqref="B5"/>
    </sheetView>
  </sheetViews>
  <sheetFormatPr defaultRowHeight="15" x14ac:dyDescent="0.25"/>
  <sheetData>
    <row r="1" spans="1:19" x14ac:dyDescent="0.25">
      <c r="E1" s="1" t="s">
        <v>29</v>
      </c>
    </row>
    <row r="3" spans="1:19" x14ac:dyDescent="0.25">
      <c r="A3" s="2" t="s">
        <v>0</v>
      </c>
      <c r="B3" s="5"/>
      <c r="C3" s="5"/>
      <c r="D3" s="2" t="s">
        <v>28</v>
      </c>
      <c r="E3" s="2" t="s">
        <v>30</v>
      </c>
      <c r="F3" s="2" t="s">
        <v>31</v>
      </c>
      <c r="G3" s="2" t="s">
        <v>32</v>
      </c>
      <c r="H3" s="2" t="s">
        <v>33</v>
      </c>
      <c r="I3" s="2" t="s">
        <v>34</v>
      </c>
      <c r="J3" s="2" t="s">
        <v>35</v>
      </c>
      <c r="K3" s="2" t="s">
        <v>60</v>
      </c>
      <c r="L3" s="2" t="s">
        <v>36</v>
      </c>
      <c r="M3" s="2" t="s">
        <v>37</v>
      </c>
      <c r="N3" s="2" t="s">
        <v>38</v>
      </c>
      <c r="O3" s="2" t="s">
        <v>39</v>
      </c>
    </row>
    <row r="4" spans="1:19" x14ac:dyDescent="0.25">
      <c r="A4" s="6" t="s">
        <v>1</v>
      </c>
      <c r="B4" s="6"/>
      <c r="C4" s="6"/>
      <c r="D4" s="6">
        <v>20</v>
      </c>
      <c r="E4" s="6">
        <v>8</v>
      </c>
      <c r="F4" s="6">
        <v>7</v>
      </c>
      <c r="G4" s="6">
        <v>8</v>
      </c>
      <c r="H4" s="6">
        <v>9</v>
      </c>
      <c r="I4" s="6">
        <v>8</v>
      </c>
      <c r="J4" s="6">
        <v>9</v>
      </c>
      <c r="K4" s="6">
        <v>10</v>
      </c>
      <c r="L4" s="6">
        <v>8</v>
      </c>
      <c r="M4" s="6">
        <f>SUM(E4:L4)</f>
        <v>67</v>
      </c>
      <c r="N4" s="6">
        <f>SUM(M4/80%)</f>
        <v>83.75</v>
      </c>
      <c r="O4" s="6" t="str">
        <f t="shared" ref="O4:O30" si="0">VLOOKUP(N4,MARKAHGRED,2,TRUE)</f>
        <v>A</v>
      </c>
      <c r="R4" s="9" t="s">
        <v>40</v>
      </c>
      <c r="S4" s="9" t="s">
        <v>39</v>
      </c>
    </row>
    <row r="5" spans="1:19" x14ac:dyDescent="0.25">
      <c r="A5" s="5" t="s">
        <v>2</v>
      </c>
      <c r="B5" s="5"/>
      <c r="C5" s="5"/>
      <c r="D5" s="5">
        <v>8</v>
      </c>
      <c r="E5" s="5">
        <v>7</v>
      </c>
      <c r="F5" s="5">
        <v>8</v>
      </c>
      <c r="G5" s="5">
        <v>7</v>
      </c>
      <c r="H5" s="5">
        <v>6</v>
      </c>
      <c r="I5" s="5">
        <v>7</v>
      </c>
      <c r="J5" s="5">
        <v>4</v>
      </c>
      <c r="K5" s="5">
        <v>5</v>
      </c>
      <c r="L5" s="5">
        <v>3</v>
      </c>
      <c r="M5" s="5">
        <f>SUM(D5:L5)</f>
        <v>55</v>
      </c>
      <c r="N5" s="5">
        <f>SUM(M5/80%)</f>
        <v>68.75</v>
      </c>
      <c r="O5" s="5" t="str">
        <f t="shared" si="0"/>
        <v>B+</v>
      </c>
      <c r="R5" s="10">
        <v>15</v>
      </c>
      <c r="S5" s="10" t="s">
        <v>42</v>
      </c>
    </row>
    <row r="6" spans="1:19" x14ac:dyDescent="0.25">
      <c r="A6" s="6" t="s">
        <v>3</v>
      </c>
      <c r="B6" s="6"/>
      <c r="C6" s="6"/>
      <c r="D6" s="6">
        <v>18</v>
      </c>
      <c r="E6" s="6">
        <v>7</v>
      </c>
      <c r="F6" s="6">
        <v>8</v>
      </c>
      <c r="G6" s="6">
        <v>8</v>
      </c>
      <c r="H6" s="6">
        <v>8</v>
      </c>
      <c r="I6" s="6">
        <v>8</v>
      </c>
      <c r="J6" s="6">
        <v>9</v>
      </c>
      <c r="K6" s="6">
        <v>6</v>
      </c>
      <c r="L6" s="6">
        <v>7</v>
      </c>
      <c r="M6" s="6">
        <f>SUM(E6:L6)</f>
        <v>61</v>
      </c>
      <c r="N6" s="6">
        <f t="shared" ref="N6:N30" si="1">SUM(M6/80%)</f>
        <v>76.25</v>
      </c>
      <c r="O6" s="6" t="str">
        <f t="shared" si="0"/>
        <v>A-</v>
      </c>
      <c r="R6" s="10">
        <v>25</v>
      </c>
      <c r="S6" s="10" t="s">
        <v>41</v>
      </c>
    </row>
    <row r="7" spans="1:19" x14ac:dyDescent="0.25">
      <c r="A7" s="5" t="s">
        <v>4</v>
      </c>
      <c r="B7" s="5"/>
      <c r="C7" s="5"/>
      <c r="D7" s="5">
        <v>20</v>
      </c>
      <c r="E7" s="5">
        <v>8</v>
      </c>
      <c r="F7" s="5">
        <v>8</v>
      </c>
      <c r="G7" s="5">
        <v>8</v>
      </c>
      <c r="H7" s="5">
        <v>8</v>
      </c>
      <c r="I7" s="5">
        <v>7</v>
      </c>
      <c r="J7" s="5">
        <v>8</v>
      </c>
      <c r="K7" s="5">
        <v>8</v>
      </c>
      <c r="L7" s="5">
        <v>8</v>
      </c>
      <c r="M7" s="5">
        <f t="shared" ref="M7:M30" si="2">SUM(E7:L7)</f>
        <v>63</v>
      </c>
      <c r="N7" s="5">
        <f t="shared" si="1"/>
        <v>78.75</v>
      </c>
      <c r="O7" s="5" t="str">
        <f t="shared" si="0"/>
        <v>A-</v>
      </c>
      <c r="R7" s="10">
        <v>30</v>
      </c>
      <c r="S7" s="10" t="s">
        <v>43</v>
      </c>
    </row>
    <row r="8" spans="1:19" x14ac:dyDescent="0.25">
      <c r="A8" s="6" t="s">
        <v>5</v>
      </c>
      <c r="B8" s="6"/>
      <c r="C8" s="6"/>
      <c r="D8" s="6">
        <v>20</v>
      </c>
      <c r="E8" s="6">
        <v>7</v>
      </c>
      <c r="F8" s="6">
        <v>6</v>
      </c>
      <c r="G8" s="6">
        <v>7</v>
      </c>
      <c r="H8" s="6">
        <v>7</v>
      </c>
      <c r="I8" s="6">
        <v>6</v>
      </c>
      <c r="J8" s="6">
        <v>5</v>
      </c>
      <c r="K8" s="6">
        <v>8</v>
      </c>
      <c r="L8" s="6">
        <v>7</v>
      </c>
      <c r="M8" s="6">
        <f t="shared" si="2"/>
        <v>53</v>
      </c>
      <c r="N8" s="6">
        <f t="shared" si="1"/>
        <v>66.25</v>
      </c>
      <c r="O8" s="6" t="str">
        <f t="shared" si="0"/>
        <v>B+</v>
      </c>
      <c r="R8" s="10">
        <v>35</v>
      </c>
      <c r="S8" s="10" t="s">
        <v>44</v>
      </c>
    </row>
    <row r="9" spans="1:19" x14ac:dyDescent="0.25">
      <c r="A9" s="5" t="s">
        <v>6</v>
      </c>
      <c r="B9" s="5"/>
      <c r="C9" s="5"/>
      <c r="D9" s="5">
        <v>19</v>
      </c>
      <c r="E9" s="5">
        <v>6</v>
      </c>
      <c r="F9" s="5">
        <v>5</v>
      </c>
      <c r="G9" s="5">
        <v>8</v>
      </c>
      <c r="H9" s="5">
        <v>7</v>
      </c>
      <c r="I9" s="5">
        <v>7</v>
      </c>
      <c r="J9" s="5">
        <v>8</v>
      </c>
      <c r="K9" s="5">
        <v>6</v>
      </c>
      <c r="L9" s="5">
        <v>8</v>
      </c>
      <c r="M9" s="5">
        <f t="shared" si="2"/>
        <v>55</v>
      </c>
      <c r="N9" s="5">
        <f t="shared" si="1"/>
        <v>68.75</v>
      </c>
      <c r="O9" s="5" t="str">
        <f t="shared" si="0"/>
        <v>B+</v>
      </c>
      <c r="R9" s="10">
        <v>40</v>
      </c>
      <c r="S9" s="10" t="s">
        <v>45</v>
      </c>
    </row>
    <row r="10" spans="1:19" x14ac:dyDescent="0.25">
      <c r="A10" s="6" t="s">
        <v>7</v>
      </c>
      <c r="B10" s="6"/>
      <c r="C10" s="6"/>
      <c r="D10" s="6">
        <v>19</v>
      </c>
      <c r="E10" s="6">
        <v>8</v>
      </c>
      <c r="F10" s="6">
        <v>9</v>
      </c>
      <c r="G10" s="6">
        <v>8</v>
      </c>
      <c r="H10" s="6">
        <v>6</v>
      </c>
      <c r="I10" s="6">
        <v>7</v>
      </c>
      <c r="J10" s="6">
        <v>8</v>
      </c>
      <c r="K10" s="6">
        <v>6</v>
      </c>
      <c r="L10" s="6">
        <v>9</v>
      </c>
      <c r="M10" s="6">
        <f t="shared" si="2"/>
        <v>61</v>
      </c>
      <c r="N10" s="6">
        <f t="shared" si="1"/>
        <v>76.25</v>
      </c>
      <c r="O10" s="6" t="str">
        <f t="shared" si="0"/>
        <v>A-</v>
      </c>
      <c r="R10" s="10">
        <v>45</v>
      </c>
      <c r="S10" s="10" t="s">
        <v>46</v>
      </c>
    </row>
    <row r="11" spans="1:19" x14ac:dyDescent="0.25">
      <c r="A11" s="5" t="s">
        <v>8</v>
      </c>
      <c r="B11" s="5"/>
      <c r="C11" s="5"/>
      <c r="D11" s="5">
        <v>20</v>
      </c>
      <c r="E11" s="5">
        <v>9</v>
      </c>
      <c r="F11" s="5">
        <v>9</v>
      </c>
      <c r="G11" s="5">
        <v>8</v>
      </c>
      <c r="H11" s="5">
        <v>9</v>
      </c>
      <c r="I11" s="5">
        <v>9</v>
      </c>
      <c r="J11" s="5">
        <v>7</v>
      </c>
      <c r="K11" s="5">
        <v>7</v>
      </c>
      <c r="L11" s="5">
        <v>8</v>
      </c>
      <c r="M11" s="5">
        <f t="shared" si="2"/>
        <v>66</v>
      </c>
      <c r="N11" s="5">
        <f t="shared" si="1"/>
        <v>82.5</v>
      </c>
      <c r="O11" s="5" t="str">
        <f t="shared" si="0"/>
        <v>A</v>
      </c>
      <c r="R11" s="10">
        <v>50</v>
      </c>
      <c r="S11" s="10" t="s">
        <v>47</v>
      </c>
    </row>
    <row r="12" spans="1:19" x14ac:dyDescent="0.25">
      <c r="A12" s="6" t="s">
        <v>9</v>
      </c>
      <c r="B12" s="6"/>
      <c r="C12" s="6"/>
      <c r="D12" s="6">
        <v>20</v>
      </c>
      <c r="E12" s="6">
        <v>7</v>
      </c>
      <c r="F12" s="6">
        <v>5</v>
      </c>
      <c r="G12" s="6">
        <v>6</v>
      </c>
      <c r="H12" s="6">
        <v>5</v>
      </c>
      <c r="I12" s="6">
        <v>6</v>
      </c>
      <c r="J12" s="6">
        <v>7</v>
      </c>
      <c r="K12" s="6">
        <v>7</v>
      </c>
      <c r="L12" s="6">
        <v>6</v>
      </c>
      <c r="M12" s="6">
        <f t="shared" si="2"/>
        <v>49</v>
      </c>
      <c r="N12" s="6">
        <f t="shared" si="1"/>
        <v>61.25</v>
      </c>
      <c r="O12" s="6" t="str">
        <f t="shared" si="0"/>
        <v>B-</v>
      </c>
      <c r="R12" s="10">
        <v>55</v>
      </c>
      <c r="S12" s="10" t="s">
        <v>48</v>
      </c>
    </row>
    <row r="13" spans="1:19" x14ac:dyDescent="0.25">
      <c r="A13" s="5" t="s">
        <v>10</v>
      </c>
      <c r="B13" s="5"/>
      <c r="C13" s="5"/>
      <c r="D13" s="5">
        <v>20</v>
      </c>
      <c r="E13" s="5">
        <v>5</v>
      </c>
      <c r="F13" s="5">
        <v>5</v>
      </c>
      <c r="G13" s="5">
        <v>5</v>
      </c>
      <c r="H13" s="5">
        <v>6</v>
      </c>
      <c r="I13" s="5">
        <v>4</v>
      </c>
      <c r="J13" s="5">
        <v>5</v>
      </c>
      <c r="K13" s="5">
        <v>6</v>
      </c>
      <c r="L13" s="5">
        <v>5</v>
      </c>
      <c r="M13" s="5">
        <f t="shared" si="2"/>
        <v>41</v>
      </c>
      <c r="N13" s="5">
        <f t="shared" si="1"/>
        <v>51.25</v>
      </c>
      <c r="O13" s="5" t="str">
        <f t="shared" si="0"/>
        <v>C+</v>
      </c>
      <c r="R13" s="10">
        <v>60</v>
      </c>
      <c r="S13" s="10" t="s">
        <v>49</v>
      </c>
    </row>
    <row r="14" spans="1:19" x14ac:dyDescent="0.25">
      <c r="A14" s="6" t="s">
        <v>11</v>
      </c>
      <c r="B14" s="6"/>
      <c r="C14" s="6"/>
      <c r="D14" s="6">
        <v>20</v>
      </c>
      <c r="E14" s="6">
        <v>6</v>
      </c>
      <c r="F14" s="6">
        <v>5</v>
      </c>
      <c r="G14" s="6">
        <v>6</v>
      </c>
      <c r="H14" s="6">
        <v>7</v>
      </c>
      <c r="I14" s="6">
        <v>4</v>
      </c>
      <c r="J14" s="6">
        <v>3</v>
      </c>
      <c r="K14" s="6">
        <v>5</v>
      </c>
      <c r="L14" s="6">
        <v>5</v>
      </c>
      <c r="M14" s="6">
        <f t="shared" si="2"/>
        <v>41</v>
      </c>
      <c r="N14" s="6">
        <f t="shared" si="1"/>
        <v>51.25</v>
      </c>
      <c r="O14" s="6" t="str">
        <f t="shared" si="0"/>
        <v>C+</v>
      </c>
      <c r="R14" s="10">
        <v>65</v>
      </c>
      <c r="S14" s="10" t="s">
        <v>50</v>
      </c>
    </row>
    <row r="15" spans="1:19" x14ac:dyDescent="0.25">
      <c r="A15" s="5" t="s">
        <v>12</v>
      </c>
      <c r="B15" s="5"/>
      <c r="C15" s="5"/>
      <c r="D15" s="5">
        <v>20</v>
      </c>
      <c r="E15" s="5">
        <v>5</v>
      </c>
      <c r="F15" s="5">
        <v>5</v>
      </c>
      <c r="G15" s="5">
        <v>5</v>
      </c>
      <c r="H15" s="5">
        <v>5</v>
      </c>
      <c r="I15" s="5">
        <v>5</v>
      </c>
      <c r="J15" s="5">
        <v>5</v>
      </c>
      <c r="K15" s="5">
        <v>5</v>
      </c>
      <c r="L15" s="5">
        <v>5</v>
      </c>
      <c r="M15" s="5">
        <f t="shared" si="2"/>
        <v>40</v>
      </c>
      <c r="N15" s="5">
        <f t="shared" si="1"/>
        <v>50</v>
      </c>
      <c r="O15" s="5" t="str">
        <f t="shared" si="0"/>
        <v>C+</v>
      </c>
      <c r="R15" s="10">
        <v>75</v>
      </c>
      <c r="S15" s="10" t="s">
        <v>51</v>
      </c>
    </row>
    <row r="16" spans="1:19" x14ac:dyDescent="0.25">
      <c r="A16" s="6" t="s">
        <v>13</v>
      </c>
      <c r="B16" s="6"/>
      <c r="C16" s="6"/>
      <c r="D16" s="6">
        <v>18</v>
      </c>
      <c r="E16" s="6">
        <v>4</v>
      </c>
      <c r="F16" s="6">
        <v>3</v>
      </c>
      <c r="G16" s="6">
        <v>5</v>
      </c>
      <c r="H16" s="6">
        <v>3</v>
      </c>
      <c r="I16" s="6">
        <v>4</v>
      </c>
      <c r="J16" s="6">
        <v>4</v>
      </c>
      <c r="K16" s="6">
        <v>3</v>
      </c>
      <c r="L16" s="6">
        <v>5</v>
      </c>
      <c r="M16" s="6">
        <f t="shared" si="2"/>
        <v>31</v>
      </c>
      <c r="N16" s="6">
        <f t="shared" si="1"/>
        <v>38.75</v>
      </c>
      <c r="O16" s="6" t="str">
        <f t="shared" si="0"/>
        <v>D-</v>
      </c>
      <c r="R16" s="10">
        <v>80</v>
      </c>
      <c r="S16" s="10" t="s">
        <v>52</v>
      </c>
    </row>
    <row r="17" spans="1:15" x14ac:dyDescent="0.25">
      <c r="A17" s="5" t="s">
        <v>14</v>
      </c>
      <c r="B17" s="5"/>
      <c r="C17" s="5"/>
      <c r="D17" s="5">
        <v>19</v>
      </c>
      <c r="E17" s="5">
        <v>5</v>
      </c>
      <c r="F17" s="5">
        <v>5</v>
      </c>
      <c r="G17" s="5">
        <v>8</v>
      </c>
      <c r="H17" s="5">
        <v>7</v>
      </c>
      <c r="I17" s="5">
        <v>8</v>
      </c>
      <c r="J17" s="5">
        <v>7</v>
      </c>
      <c r="K17" s="5">
        <v>7</v>
      </c>
      <c r="L17" s="5">
        <v>6</v>
      </c>
      <c r="M17" s="5">
        <f t="shared" si="2"/>
        <v>53</v>
      </c>
      <c r="N17" s="5">
        <f t="shared" si="1"/>
        <v>66.25</v>
      </c>
      <c r="O17" s="5" t="str">
        <f t="shared" si="0"/>
        <v>B+</v>
      </c>
    </row>
    <row r="18" spans="1:15" x14ac:dyDescent="0.25">
      <c r="A18" s="6" t="s">
        <v>15</v>
      </c>
      <c r="B18" s="6"/>
      <c r="C18" s="6"/>
      <c r="D18" s="6">
        <v>19</v>
      </c>
      <c r="E18" s="6">
        <v>4</v>
      </c>
      <c r="F18" s="6">
        <v>6</v>
      </c>
      <c r="G18" s="6">
        <v>5</v>
      </c>
      <c r="H18" s="6">
        <v>8</v>
      </c>
      <c r="I18" s="6">
        <v>6</v>
      </c>
      <c r="J18" s="6">
        <v>7</v>
      </c>
      <c r="K18" s="6">
        <v>4</v>
      </c>
      <c r="L18" s="6">
        <v>3</v>
      </c>
      <c r="M18" s="6">
        <f t="shared" si="2"/>
        <v>43</v>
      </c>
      <c r="N18" s="6">
        <f t="shared" si="1"/>
        <v>53.75</v>
      </c>
      <c r="O18" s="6" t="str">
        <f t="shared" si="0"/>
        <v>C+</v>
      </c>
    </row>
    <row r="19" spans="1:15" x14ac:dyDescent="0.25">
      <c r="A19" s="5" t="s">
        <v>16</v>
      </c>
      <c r="B19" s="5"/>
      <c r="C19" s="5"/>
      <c r="D19" s="5">
        <v>18</v>
      </c>
      <c r="E19" s="5">
        <v>8</v>
      </c>
      <c r="F19" s="5">
        <v>5</v>
      </c>
      <c r="G19" s="5">
        <v>7</v>
      </c>
      <c r="H19" s="5">
        <v>4</v>
      </c>
      <c r="I19" s="5">
        <v>5</v>
      </c>
      <c r="J19" s="5">
        <v>6</v>
      </c>
      <c r="K19" s="5">
        <v>4</v>
      </c>
      <c r="L19" s="5">
        <v>6</v>
      </c>
      <c r="M19" s="5">
        <f t="shared" si="2"/>
        <v>45</v>
      </c>
      <c r="N19" s="5">
        <f t="shared" si="1"/>
        <v>56.25</v>
      </c>
      <c r="O19" s="5" t="str">
        <f t="shared" si="0"/>
        <v>B</v>
      </c>
    </row>
    <row r="20" spans="1:15" x14ac:dyDescent="0.25">
      <c r="A20" s="6" t="s">
        <v>17</v>
      </c>
      <c r="B20" s="6"/>
      <c r="C20" s="6"/>
      <c r="D20" s="6">
        <v>20</v>
      </c>
      <c r="E20" s="6">
        <v>6</v>
      </c>
      <c r="F20" s="6">
        <v>6</v>
      </c>
      <c r="G20" s="6">
        <v>6</v>
      </c>
      <c r="H20" s="6">
        <v>6</v>
      </c>
      <c r="I20" s="6">
        <v>6</v>
      </c>
      <c r="J20" s="6">
        <v>7</v>
      </c>
      <c r="K20" s="6">
        <v>7</v>
      </c>
      <c r="L20" s="6">
        <v>7</v>
      </c>
      <c r="M20" s="6">
        <f t="shared" si="2"/>
        <v>51</v>
      </c>
      <c r="N20" s="6">
        <f t="shared" si="1"/>
        <v>63.75</v>
      </c>
      <c r="O20" s="6" t="str">
        <f t="shared" si="0"/>
        <v>B-</v>
      </c>
    </row>
    <row r="21" spans="1:15" x14ac:dyDescent="0.25">
      <c r="A21" s="5" t="s">
        <v>18</v>
      </c>
      <c r="B21" s="5"/>
      <c r="C21" s="5"/>
      <c r="D21" s="5">
        <v>20</v>
      </c>
      <c r="E21" s="5">
        <v>6</v>
      </c>
      <c r="F21" s="5">
        <v>5</v>
      </c>
      <c r="G21" s="5">
        <v>6</v>
      </c>
      <c r="H21" s="5">
        <v>6</v>
      </c>
      <c r="I21" s="5">
        <v>7</v>
      </c>
      <c r="J21" s="5">
        <v>7</v>
      </c>
      <c r="K21" s="5">
        <v>6</v>
      </c>
      <c r="L21" s="5">
        <v>5</v>
      </c>
      <c r="M21" s="5">
        <f t="shared" si="2"/>
        <v>48</v>
      </c>
      <c r="N21" s="5">
        <f t="shared" si="1"/>
        <v>60</v>
      </c>
      <c r="O21" s="5" t="str">
        <f t="shared" si="0"/>
        <v>B-</v>
      </c>
    </row>
    <row r="22" spans="1:15" x14ac:dyDescent="0.25">
      <c r="A22" s="6" t="s">
        <v>19</v>
      </c>
      <c r="B22" s="6"/>
      <c r="C22" s="6"/>
      <c r="D22" s="6">
        <v>20</v>
      </c>
      <c r="E22" s="6">
        <v>5</v>
      </c>
      <c r="F22" s="6">
        <v>4</v>
      </c>
      <c r="G22" s="6">
        <v>3</v>
      </c>
      <c r="H22" s="6">
        <v>6</v>
      </c>
      <c r="I22" s="6">
        <v>7</v>
      </c>
      <c r="J22" s="6">
        <v>5</v>
      </c>
      <c r="K22" s="6">
        <v>9</v>
      </c>
      <c r="L22" s="6">
        <v>8</v>
      </c>
      <c r="M22" s="6">
        <f t="shared" si="2"/>
        <v>47</v>
      </c>
      <c r="N22" s="6">
        <f t="shared" si="1"/>
        <v>58.75</v>
      </c>
      <c r="O22" s="6" t="str">
        <f t="shared" si="0"/>
        <v>B</v>
      </c>
    </row>
    <row r="23" spans="1:15" x14ac:dyDescent="0.25">
      <c r="A23" s="5" t="s">
        <v>20</v>
      </c>
      <c r="B23" s="5"/>
      <c r="C23" s="5"/>
      <c r="D23" s="5">
        <v>19</v>
      </c>
      <c r="E23" s="5">
        <v>7</v>
      </c>
      <c r="F23" s="5">
        <v>7</v>
      </c>
      <c r="G23" s="5">
        <v>7</v>
      </c>
      <c r="H23" s="5">
        <v>7</v>
      </c>
      <c r="I23" s="5">
        <v>7</v>
      </c>
      <c r="J23" s="5">
        <v>7</v>
      </c>
      <c r="K23" s="5">
        <v>8</v>
      </c>
      <c r="L23" s="5">
        <v>8</v>
      </c>
      <c r="M23" s="5">
        <f t="shared" si="2"/>
        <v>58</v>
      </c>
      <c r="N23" s="5">
        <f t="shared" si="1"/>
        <v>72.5</v>
      </c>
      <c r="O23" s="5" t="str">
        <f t="shared" si="0"/>
        <v>B+</v>
      </c>
    </row>
    <row r="24" spans="1:15" x14ac:dyDescent="0.25">
      <c r="A24" s="6" t="s">
        <v>21</v>
      </c>
      <c r="B24" s="6"/>
      <c r="C24" s="6"/>
      <c r="D24" s="6">
        <v>19</v>
      </c>
      <c r="E24" s="6">
        <v>6</v>
      </c>
      <c r="F24" s="6">
        <v>7</v>
      </c>
      <c r="G24" s="6">
        <v>6</v>
      </c>
      <c r="H24" s="6">
        <v>7</v>
      </c>
      <c r="I24" s="6">
        <v>6</v>
      </c>
      <c r="J24" s="6">
        <v>7</v>
      </c>
      <c r="K24" s="6">
        <v>6</v>
      </c>
      <c r="L24" s="6">
        <v>7</v>
      </c>
      <c r="M24" s="6">
        <f t="shared" si="2"/>
        <v>52</v>
      </c>
      <c r="N24" s="6">
        <f t="shared" si="1"/>
        <v>65</v>
      </c>
      <c r="O24" s="6" t="str">
        <f t="shared" si="0"/>
        <v>B+</v>
      </c>
    </row>
    <row r="25" spans="1:15" x14ac:dyDescent="0.25">
      <c r="A25" s="5" t="s">
        <v>22</v>
      </c>
      <c r="B25" s="5"/>
      <c r="C25" s="5"/>
      <c r="D25" s="5">
        <v>20</v>
      </c>
      <c r="E25" s="5">
        <v>5</v>
      </c>
      <c r="F25" s="5">
        <v>5</v>
      </c>
      <c r="G25" s="5">
        <v>5</v>
      </c>
      <c r="H25" s="5">
        <v>5</v>
      </c>
      <c r="I25" s="5">
        <v>5</v>
      </c>
      <c r="J25" s="5">
        <v>5</v>
      </c>
      <c r="K25" s="5">
        <v>5</v>
      </c>
      <c r="L25" s="5">
        <v>5</v>
      </c>
      <c r="M25" s="5">
        <f t="shared" si="2"/>
        <v>40</v>
      </c>
      <c r="N25" s="5">
        <f t="shared" si="1"/>
        <v>50</v>
      </c>
      <c r="O25" s="5" t="str">
        <f t="shared" si="0"/>
        <v>C+</v>
      </c>
    </row>
    <row r="26" spans="1:15" x14ac:dyDescent="0.25">
      <c r="A26" s="6" t="s">
        <v>23</v>
      </c>
      <c r="B26" s="6"/>
      <c r="C26" s="6"/>
      <c r="D26" s="6">
        <v>18</v>
      </c>
      <c r="E26" s="6">
        <v>4</v>
      </c>
      <c r="F26" s="6">
        <v>3</v>
      </c>
      <c r="G26" s="6">
        <v>4</v>
      </c>
      <c r="H26" s="6">
        <v>3</v>
      </c>
      <c r="I26" s="6">
        <v>4</v>
      </c>
      <c r="J26" s="6">
        <v>3</v>
      </c>
      <c r="K26" s="6">
        <v>5</v>
      </c>
      <c r="L26" s="6">
        <v>3</v>
      </c>
      <c r="M26" s="6">
        <f t="shared" si="2"/>
        <v>29</v>
      </c>
      <c r="N26" s="6">
        <f t="shared" si="1"/>
        <v>36.25</v>
      </c>
      <c r="O26" s="6" t="str">
        <f t="shared" si="0"/>
        <v>D-</v>
      </c>
    </row>
    <row r="27" spans="1:15" x14ac:dyDescent="0.25">
      <c r="A27" s="5" t="s">
        <v>24</v>
      </c>
      <c r="B27" s="5"/>
      <c r="C27" s="5"/>
      <c r="D27" s="5">
        <v>19</v>
      </c>
      <c r="E27" s="5">
        <v>4</v>
      </c>
      <c r="F27" s="5">
        <v>4</v>
      </c>
      <c r="G27" s="5">
        <v>4</v>
      </c>
      <c r="H27" s="5">
        <v>4</v>
      </c>
      <c r="I27" s="5">
        <v>4</v>
      </c>
      <c r="J27" s="5">
        <v>4</v>
      </c>
      <c r="K27" s="5">
        <v>4</v>
      </c>
      <c r="L27" s="5">
        <v>4</v>
      </c>
      <c r="M27" s="5">
        <f t="shared" si="2"/>
        <v>32</v>
      </c>
      <c r="N27" s="5">
        <f t="shared" si="1"/>
        <v>40</v>
      </c>
      <c r="O27" s="5" t="str">
        <f t="shared" si="0"/>
        <v>D+</v>
      </c>
    </row>
    <row r="28" spans="1:15" x14ac:dyDescent="0.25">
      <c r="A28" s="6" t="s">
        <v>25</v>
      </c>
      <c r="B28" s="6"/>
      <c r="C28" s="6"/>
      <c r="D28" s="6">
        <v>18</v>
      </c>
      <c r="E28" s="6">
        <v>5</v>
      </c>
      <c r="F28" s="6">
        <v>6</v>
      </c>
      <c r="G28" s="6">
        <v>5</v>
      </c>
      <c r="H28" s="6">
        <v>6</v>
      </c>
      <c r="I28" s="6">
        <v>7</v>
      </c>
      <c r="J28" s="6">
        <v>5</v>
      </c>
      <c r="K28" s="6">
        <v>6</v>
      </c>
      <c r="L28" s="6">
        <v>5</v>
      </c>
      <c r="M28" s="6">
        <f t="shared" si="2"/>
        <v>45</v>
      </c>
      <c r="N28" s="6">
        <f t="shared" si="1"/>
        <v>56.25</v>
      </c>
      <c r="O28" s="6" t="str">
        <f t="shared" si="0"/>
        <v>B</v>
      </c>
    </row>
    <row r="29" spans="1:15" x14ac:dyDescent="0.25">
      <c r="A29" s="5" t="s">
        <v>26</v>
      </c>
      <c r="B29" s="5"/>
      <c r="C29" s="5"/>
      <c r="D29" s="5">
        <v>20</v>
      </c>
      <c r="E29" s="5">
        <v>5</v>
      </c>
      <c r="F29" s="5">
        <v>4</v>
      </c>
      <c r="G29" s="5">
        <v>5</v>
      </c>
      <c r="H29" s="5">
        <v>4</v>
      </c>
      <c r="I29" s="5">
        <v>6</v>
      </c>
      <c r="J29" s="5">
        <v>7</v>
      </c>
      <c r="K29" s="5">
        <v>4</v>
      </c>
      <c r="L29" s="5">
        <v>5</v>
      </c>
      <c r="M29" s="5">
        <f t="shared" si="2"/>
        <v>40</v>
      </c>
      <c r="N29" s="5">
        <f t="shared" si="1"/>
        <v>50</v>
      </c>
      <c r="O29" s="5" t="str">
        <f t="shared" si="0"/>
        <v>C+</v>
      </c>
    </row>
    <row r="30" spans="1:15" x14ac:dyDescent="0.25">
      <c r="A30" s="6" t="s">
        <v>27</v>
      </c>
      <c r="B30" s="6"/>
      <c r="C30" s="6"/>
      <c r="D30" s="6">
        <v>20</v>
      </c>
      <c r="E30" s="6">
        <v>7</v>
      </c>
      <c r="F30" s="6">
        <v>6</v>
      </c>
      <c r="G30" s="6">
        <v>6</v>
      </c>
      <c r="H30" s="6">
        <v>7</v>
      </c>
      <c r="I30" s="6">
        <v>9</v>
      </c>
      <c r="J30" s="6">
        <v>7</v>
      </c>
      <c r="K30" s="6">
        <v>6</v>
      </c>
      <c r="L30" s="6">
        <v>7</v>
      </c>
      <c r="M30" s="6">
        <f t="shared" si="2"/>
        <v>55</v>
      </c>
      <c r="N30" s="6">
        <f t="shared" si="1"/>
        <v>68.75</v>
      </c>
      <c r="O30" s="6" t="str">
        <f t="shared" si="0"/>
        <v>B+</v>
      </c>
    </row>
    <row r="32" spans="1:15" x14ac:dyDescent="0.25">
      <c r="D32" s="8" t="s">
        <v>53</v>
      </c>
      <c r="E32" s="7">
        <f t="shared" ref="E32:N32" si="3">_xlfn.MODE.MULT(E4:E30)</f>
        <v>5</v>
      </c>
      <c r="F32" s="7">
        <f t="shared" si="3"/>
        <v>5</v>
      </c>
      <c r="G32" s="7">
        <f t="shared" si="3"/>
        <v>8</v>
      </c>
      <c r="H32" s="7">
        <f t="shared" si="3"/>
        <v>6</v>
      </c>
      <c r="I32" s="7">
        <f t="shared" si="3"/>
        <v>7</v>
      </c>
      <c r="J32" s="7">
        <f t="shared" si="3"/>
        <v>7</v>
      </c>
      <c r="K32" s="7">
        <f t="shared" si="3"/>
        <v>6</v>
      </c>
      <c r="L32" s="7">
        <f t="shared" si="3"/>
        <v>5</v>
      </c>
      <c r="M32" s="7">
        <f t="shared" si="3"/>
        <v>55</v>
      </c>
      <c r="N32" s="7">
        <f t="shared" si="3"/>
        <v>68.75</v>
      </c>
    </row>
    <row r="33" spans="4:14" x14ac:dyDescent="0.25">
      <c r="D33" s="8" t="s">
        <v>54</v>
      </c>
      <c r="E33" s="7">
        <f t="shared" ref="E33:N33" si="4">MIN(E4:E30)</f>
        <v>4</v>
      </c>
      <c r="F33" s="7">
        <f t="shared" si="4"/>
        <v>3</v>
      </c>
      <c r="G33" s="7">
        <f t="shared" si="4"/>
        <v>3</v>
      </c>
      <c r="H33" s="7">
        <f t="shared" si="4"/>
        <v>3</v>
      </c>
      <c r="I33" s="7">
        <f t="shared" si="4"/>
        <v>4</v>
      </c>
      <c r="J33" s="7">
        <f t="shared" si="4"/>
        <v>3</v>
      </c>
      <c r="K33" s="7">
        <f t="shared" si="4"/>
        <v>3</v>
      </c>
      <c r="L33" s="7">
        <f t="shared" si="4"/>
        <v>3</v>
      </c>
      <c r="M33" s="7">
        <f t="shared" si="4"/>
        <v>29</v>
      </c>
      <c r="N33" s="7">
        <f t="shared" si="4"/>
        <v>36.25</v>
      </c>
    </row>
    <row r="34" spans="4:14" x14ac:dyDescent="0.25">
      <c r="D34" s="8" t="s">
        <v>55</v>
      </c>
      <c r="E34" s="7">
        <f t="shared" ref="E34:N34" si="5">MAX(E4:E30)</f>
        <v>9</v>
      </c>
      <c r="F34" s="7">
        <f t="shared" si="5"/>
        <v>9</v>
      </c>
      <c r="G34" s="7">
        <f t="shared" si="5"/>
        <v>8</v>
      </c>
      <c r="H34" s="7">
        <f t="shared" si="5"/>
        <v>9</v>
      </c>
      <c r="I34" s="7">
        <f t="shared" si="5"/>
        <v>9</v>
      </c>
      <c r="J34" s="7">
        <f t="shared" si="5"/>
        <v>9</v>
      </c>
      <c r="K34" s="7">
        <f t="shared" si="5"/>
        <v>10</v>
      </c>
      <c r="L34" s="7">
        <f t="shared" si="5"/>
        <v>9</v>
      </c>
      <c r="M34" s="7">
        <f t="shared" si="5"/>
        <v>67</v>
      </c>
      <c r="N34" s="7">
        <f t="shared" si="5"/>
        <v>83.75</v>
      </c>
    </row>
    <row r="35" spans="4:14" x14ac:dyDescent="0.25">
      <c r="D35" s="8" t="s">
        <v>56</v>
      </c>
      <c r="E35" s="7">
        <f t="shared" ref="E35:N35" si="6">AVERAGE(E4:E30)</f>
        <v>6.0740740740740744</v>
      </c>
      <c r="F35" s="7">
        <f t="shared" si="6"/>
        <v>5.7777777777777777</v>
      </c>
      <c r="G35" s="7">
        <f t="shared" si="6"/>
        <v>6.1481481481481479</v>
      </c>
      <c r="H35" s="7">
        <f t="shared" si="6"/>
        <v>6.1481481481481479</v>
      </c>
      <c r="I35" s="7">
        <f t="shared" si="6"/>
        <v>6.2592592592592595</v>
      </c>
      <c r="J35" s="7">
        <f t="shared" si="6"/>
        <v>6.1481481481481479</v>
      </c>
      <c r="K35" s="7">
        <f t="shared" si="6"/>
        <v>6.0370370370370372</v>
      </c>
      <c r="L35" s="7">
        <f t="shared" si="6"/>
        <v>6.0370370370370372</v>
      </c>
      <c r="M35" s="7">
        <f t="shared" si="6"/>
        <v>48.925925925925924</v>
      </c>
      <c r="N35" s="7">
        <f t="shared" si="6"/>
        <v>61.157407407407405</v>
      </c>
    </row>
    <row r="36" spans="4:14" x14ac:dyDescent="0.25">
      <c r="D36" s="8" t="s">
        <v>57</v>
      </c>
      <c r="E36" s="7">
        <f t="shared" ref="E36:N36" si="7">MEDIAN(E4:E30)</f>
        <v>6</v>
      </c>
      <c r="F36" s="7">
        <f t="shared" si="7"/>
        <v>5</v>
      </c>
      <c r="G36" s="7">
        <f t="shared" si="7"/>
        <v>6</v>
      </c>
      <c r="H36" s="7">
        <f t="shared" si="7"/>
        <v>6</v>
      </c>
      <c r="I36" s="7">
        <f t="shared" si="7"/>
        <v>6</v>
      </c>
      <c r="J36" s="7">
        <f t="shared" si="7"/>
        <v>7</v>
      </c>
      <c r="K36" s="7">
        <f t="shared" si="7"/>
        <v>6</v>
      </c>
      <c r="L36" s="7">
        <f t="shared" si="7"/>
        <v>6</v>
      </c>
      <c r="M36" s="7">
        <f t="shared" si="7"/>
        <v>49</v>
      </c>
      <c r="N36" s="7">
        <f t="shared" si="7"/>
        <v>61.25</v>
      </c>
    </row>
    <row r="37" spans="4:14" x14ac:dyDescent="0.25">
      <c r="D37" s="8" t="s">
        <v>58</v>
      </c>
      <c r="E37" s="7">
        <f t="shared" ref="E37:N37" si="8">_xlfn.STDEV.P(E4:E30)</f>
        <v>1.4122722936990828</v>
      </c>
      <c r="F37" s="7">
        <f t="shared" si="8"/>
        <v>1.6178021976178929</v>
      </c>
      <c r="G37" s="7">
        <f t="shared" si="8"/>
        <v>1.4325244152454606</v>
      </c>
      <c r="H37" s="7">
        <f t="shared" si="8"/>
        <v>1.6033230238454343</v>
      </c>
      <c r="I37" s="7">
        <f t="shared" si="8"/>
        <v>1.4805552660227175</v>
      </c>
      <c r="J37" s="7">
        <f t="shared" si="8"/>
        <v>1.6711872848412559</v>
      </c>
      <c r="K37" s="7">
        <f t="shared" si="8"/>
        <v>1.6211902687584658</v>
      </c>
      <c r="L37" s="7">
        <f t="shared" si="8"/>
        <v>1.6883364918579971</v>
      </c>
      <c r="M37" s="7">
        <f t="shared" si="8"/>
        <v>10.161386337051127</v>
      </c>
      <c r="N37" s="7">
        <f t="shared" si="8"/>
        <v>12.701732921313909</v>
      </c>
    </row>
    <row r="41" spans="4:14" x14ac:dyDescent="0.25">
      <c r="M41" s="3" t="s">
        <v>39</v>
      </c>
      <c r="N41" s="3" t="s">
        <v>59</v>
      </c>
    </row>
    <row r="42" spans="4:14" x14ac:dyDescent="0.25">
      <c r="M42" s="4" t="s">
        <v>52</v>
      </c>
      <c r="N42" s="4">
        <f>COUNTIF($4:$30,M42)</f>
        <v>3</v>
      </c>
    </row>
    <row r="43" spans="4:14" x14ac:dyDescent="0.25">
      <c r="M43" s="4" t="s">
        <v>51</v>
      </c>
      <c r="N43" s="4">
        <f t="shared" ref="N43:N53" si="9">COUNTIF($4:$30,M43)</f>
        <v>4</v>
      </c>
    </row>
    <row r="44" spans="4:14" x14ac:dyDescent="0.25">
      <c r="M44" s="4" t="s">
        <v>50</v>
      </c>
      <c r="N44" s="4">
        <f t="shared" si="9"/>
        <v>8</v>
      </c>
    </row>
    <row r="45" spans="4:14" x14ac:dyDescent="0.25">
      <c r="M45" s="4" t="s">
        <v>48</v>
      </c>
      <c r="N45" s="4">
        <f t="shared" si="9"/>
        <v>4</v>
      </c>
    </row>
    <row r="46" spans="4:14" x14ac:dyDescent="0.25">
      <c r="M46" s="4" t="s">
        <v>49</v>
      </c>
      <c r="N46" s="4">
        <f t="shared" si="9"/>
        <v>4</v>
      </c>
    </row>
    <row r="47" spans="4:14" x14ac:dyDescent="0.25">
      <c r="M47" s="4" t="s">
        <v>47</v>
      </c>
      <c r="N47" s="4">
        <f t="shared" si="9"/>
        <v>7</v>
      </c>
    </row>
    <row r="48" spans="4:14" x14ac:dyDescent="0.25">
      <c r="M48" s="4" t="s">
        <v>46</v>
      </c>
      <c r="N48" s="4">
        <f t="shared" si="9"/>
        <v>1</v>
      </c>
    </row>
    <row r="49" spans="13:14" x14ac:dyDescent="0.25">
      <c r="M49" s="4" t="s">
        <v>45</v>
      </c>
      <c r="N49" s="4">
        <f t="shared" si="9"/>
        <v>2</v>
      </c>
    </row>
    <row r="50" spans="13:14" x14ac:dyDescent="0.25">
      <c r="M50" s="4" t="s">
        <v>44</v>
      </c>
      <c r="N50" s="4">
        <f t="shared" si="9"/>
        <v>3</v>
      </c>
    </row>
    <row r="51" spans="13:14" x14ac:dyDescent="0.25">
      <c r="M51" s="4" t="s">
        <v>43</v>
      </c>
      <c r="N51" s="4">
        <f t="shared" si="9"/>
        <v>1</v>
      </c>
    </row>
    <row r="52" spans="13:14" x14ac:dyDescent="0.25">
      <c r="M52" s="4" t="s">
        <v>41</v>
      </c>
      <c r="N52" s="4">
        <f t="shared" si="9"/>
        <v>1</v>
      </c>
    </row>
    <row r="53" spans="13:14" x14ac:dyDescent="0.25">
      <c r="M53" s="4" t="s">
        <v>42</v>
      </c>
      <c r="N53" s="4">
        <f t="shared" si="9"/>
        <v>1</v>
      </c>
    </row>
    <row r="54" spans="13:14" x14ac:dyDescent="0.25">
      <c r="M54" s="4"/>
      <c r="N54" s="4">
        <f>SUM(N42:N53)</f>
        <v>39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MARKAHGRED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2015-12-26T06:07:46Z</dcterms:modified>
</cp:coreProperties>
</file>